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60" windowHeight="5085" tabRatio="601" activeTab="0"/>
  </bookViews>
  <sheets>
    <sheet name="Sheet1" sheetId="1" r:id="rId1"/>
  </sheets>
  <definedNames>
    <definedName name="_xlnm.Print_Area" localSheetId="0">'Sheet1'!$A$1:$Z$74</definedName>
  </definedNames>
  <calcPr fullCalcOnLoad="1"/>
</workbook>
</file>

<file path=xl/sharedStrings.xml><?xml version="1.0" encoding="utf-8"?>
<sst xmlns="http://schemas.openxmlformats.org/spreadsheetml/2006/main" count="180" uniqueCount="112">
  <si>
    <t>QUOTE:</t>
  </si>
  <si>
    <t>CONTACT:</t>
  </si>
  <si>
    <t>LOCATION:</t>
  </si>
  <si>
    <t>DATE:</t>
  </si>
  <si>
    <t>MULT.</t>
  </si>
  <si>
    <t>HW/CW</t>
  </si>
  <si>
    <t>LINE</t>
  </si>
  <si>
    <t>VALVE</t>
  </si>
  <si>
    <t xml:space="preserve"> 2W </t>
  </si>
  <si>
    <t>INLET</t>
  </si>
  <si>
    <t>Cv At</t>
  </si>
  <si>
    <t>(Fp)</t>
  </si>
  <si>
    <t>VLV.</t>
  </si>
  <si>
    <t>PWR./</t>
  </si>
  <si>
    <t>CLOSE</t>
  </si>
  <si>
    <t>LIST</t>
  </si>
  <si>
    <t>SIZE</t>
  </si>
  <si>
    <t>OR</t>
  </si>
  <si>
    <t>GPM/</t>
  </si>
  <si>
    <t>PRESS.</t>
  </si>
  <si>
    <t>ADJ.</t>
  </si>
  <si>
    <t>PD</t>
  </si>
  <si>
    <t>AIR</t>
  </si>
  <si>
    <t>OFF</t>
  </si>
  <si>
    <t>PRICE</t>
  </si>
  <si>
    <t>EXTENDED</t>
  </si>
  <si>
    <t>ITEM</t>
  </si>
  <si>
    <t>QTY</t>
  </si>
  <si>
    <t>TAG</t>
  </si>
  <si>
    <t>STEAM?</t>
  </si>
  <si>
    <t xml:space="preserve"> 3W</t>
  </si>
  <si>
    <t>TYPE</t>
  </si>
  <si>
    <t>#/HR</t>
  </si>
  <si>
    <t>PSI</t>
  </si>
  <si>
    <t>Cv</t>
  </si>
  <si>
    <t>SIGNAL</t>
  </si>
  <si>
    <t>2W</t>
  </si>
  <si>
    <t>24V</t>
  </si>
  <si>
    <t xml:space="preserve"> -PRICE VALID FOR 30 DAYS.</t>
  </si>
  <si>
    <t>Notes:</t>
  </si>
  <si>
    <t xml:space="preserve"> - Sized per your request.  GPM's or LBS/Hr. were not provided.</t>
  </si>
  <si>
    <t xml:space="preserve"> - When sizing valves piping geometry must always be taken into consideration. The pressure drop listed is for the valve only.</t>
  </si>
  <si>
    <t xml:space="preserve"> - The above assemblies are priced including 2 SPDT mechanical limit switches.</t>
  </si>
  <si>
    <t xml:space="preserve"> - All actuators with (-S) are priced including auxiliary switches.</t>
  </si>
  <si>
    <t xml:space="preserve"> - Please review this quote carefully. DEI is not responsible for typographical errors.</t>
  </si>
  <si>
    <t xml:space="preserve"> - The above prices are for a linkage and actuator only. The valve bodies are not included.</t>
  </si>
  <si>
    <r>
      <t>Dodge Engineering &amp; Controls</t>
    </r>
    <r>
      <rPr>
        <b/>
        <sz val="14"/>
        <rFont val="Arial"/>
        <family val="2"/>
      </rPr>
      <t xml:space="preserve">   </t>
    </r>
    <r>
      <rPr>
        <sz val="14"/>
        <rFont val="Arial"/>
        <family val="2"/>
      </rPr>
      <t>196 Riverneck Road   Chelmsford, MA  01824   Tel: (978) 244-1200    Fax: (978) 244-1422</t>
    </r>
  </si>
  <si>
    <t>PRODUCT QUOTATION</t>
  </si>
  <si>
    <t xml:space="preserve"> - All "RE" series actuators come standard with (1) auxiliary switch.</t>
  </si>
  <si>
    <t>COMPANY:</t>
  </si>
  <si>
    <t>PROJECT:</t>
  </si>
  <si>
    <t>FAX:</t>
  </si>
  <si>
    <t xml:space="preserve"> - EN44C2 &amp; EN88C2 are tri-state actuators which can be used for 2 position control with the use of a Form C relay. This is not included.</t>
  </si>
  <si>
    <t xml:space="preserve"> - All shipping costs are FOB point of origin. DEI will prepay and add shipping &amp; handling charges to the invoice(s) unless specified otherwise.</t>
  </si>
  <si>
    <t xml:space="preserve"> - Price based on products &amp; quantities shown. Any change could result in a higher cost per product and/or higher total cost.</t>
  </si>
  <si>
    <t xml:space="preserve"> - DEI discourages the use of NON-Stainless trim and strongly recommends the use of Stainless Ball and Stem for ALL modulating applications.</t>
  </si>
  <si>
    <r>
      <t>H</t>
    </r>
    <r>
      <rPr>
        <b/>
        <sz val="8"/>
        <color indexed="48"/>
        <rFont val="Arial"/>
        <family val="2"/>
      </rPr>
      <t>2</t>
    </r>
    <r>
      <rPr>
        <b/>
        <sz val="12"/>
        <color indexed="48"/>
        <rFont val="Arial"/>
        <family val="2"/>
      </rPr>
      <t>O</t>
    </r>
  </si>
  <si>
    <t xml:space="preserve"> PD</t>
  </si>
  <si>
    <t>DESIRED</t>
  </si>
  <si>
    <t>DESRD</t>
  </si>
  <si>
    <t>Prepared By:</t>
  </si>
  <si>
    <t>CNTRL</t>
  </si>
  <si>
    <t>ACTUATOR</t>
  </si>
  <si>
    <t>EACH</t>
  </si>
  <si>
    <t>BATTERY</t>
  </si>
  <si>
    <t>BACK-UP</t>
  </si>
  <si>
    <t>(psi)</t>
  </si>
  <si>
    <t>(in)</t>
  </si>
  <si>
    <r>
      <t>Corporate Headquarters</t>
    </r>
    <r>
      <rPr>
        <b/>
        <sz val="16"/>
        <rFont val="Arial"/>
        <family val="2"/>
      </rPr>
      <t xml:space="preserve"> </t>
    </r>
  </si>
  <si>
    <t xml:space="preserve"> - When ordering, please reference quote number.</t>
  </si>
  <si>
    <t>STEAM Cv</t>
  </si>
  <si>
    <t xml:space="preserve"> @ 80% / 42% </t>
  </si>
  <si>
    <t>Drop</t>
  </si>
  <si>
    <t xml:space="preserve"> - Assumes all products are for indoor applications.</t>
  </si>
  <si>
    <t>Tel:</t>
  </si>
  <si>
    <t>E-mail Address:</t>
  </si>
  <si>
    <t xml:space="preserve"> - We have deviated from the specifications. Please review our specifications carefully. If you do not have our current catalog, logon to www.deicontrols.com OR call DEI</t>
  </si>
  <si>
    <t>BV</t>
  </si>
  <si>
    <t>(Y/N)</t>
  </si>
  <si>
    <t>XXX</t>
  </si>
  <si>
    <r>
      <t xml:space="preserve">Call Toll Free: 1 - 877 - DEI - CTRL  (1-877- 334 - 2875)  </t>
    </r>
    <r>
      <rPr>
        <b/>
        <sz val="14"/>
        <rFont val="Arial"/>
        <family val="2"/>
      </rPr>
      <t>E-mail: XXX.XXX@DEIControls.com</t>
    </r>
  </si>
  <si>
    <r>
      <t xml:space="preserve"> -</t>
    </r>
    <r>
      <rPr>
        <b/>
        <sz val="12"/>
        <rFont val="Arial"/>
        <family val="2"/>
      </rPr>
      <t xml:space="preserve"> When ordering, please indicate failsafe position for spring-return valves.</t>
    </r>
  </si>
  <si>
    <t xml:space="preserve"> - 0-10V actuators are capable of receiving a 0-20mA signal with the addition of a 500 Ohm resistor. DEI can provide these at an added cost.</t>
  </si>
  <si>
    <t xml:space="preserve"> - Override handles for "EN44" &amp; "EN88" actuators on Ball Valves are optional: If required please ADD $6.00 list per assembly.</t>
  </si>
  <si>
    <t xml:space="preserve"> - Pipe size was not provided. Valve size required may change for appropriate pressure drop.</t>
  </si>
  <si>
    <t xml:space="preserve"> - We are assuming the line size given is for the header and there is sufficient room to neck down to a pipe size no larger than 2x the valve size.</t>
  </si>
  <si>
    <t xml:space="preserve"> - Cv's below 6 on 1/2" three-way Ball Valves are preset from bottom to right. If bottom to left is needed, please inform DEI when placing order.</t>
  </si>
  <si>
    <t xml:space="preserve"> - NON-Stainless Trim Ball Valves may not be used on steam applications. SBS-HT must be used</t>
  </si>
  <si>
    <t xml:space="preserve"> - All Ball Valves with (-SBS) have stainless steel trim.</t>
  </si>
  <si>
    <t xml:space="preserve"> - All Ball Valves with (-SSV) have stainless steel bodies and trim.</t>
  </si>
  <si>
    <t xml:space="preserve"> - All Ball Valves with (-HT) have high-temperature rated seat and seal material, as well as special bracketry, designed to protect the actuator from excessive heat.</t>
  </si>
  <si>
    <t xml:space="preserve"> - All three-way Ball Valves are designed as diverting valves (1 inlet, 2 outlets).</t>
  </si>
  <si>
    <r>
      <t xml:space="preserve"> </t>
    </r>
    <r>
      <rPr>
        <b/>
        <sz val="12"/>
        <rFont val="Arial"/>
        <family val="2"/>
      </rPr>
      <t>- Our Web Site can be accessed @ www.deicontrols.com</t>
    </r>
  </si>
  <si>
    <t xml:space="preserve"> - All Globe Valves with (-XL) have extra long legs designed to protect the actuator from excessive heat.</t>
  </si>
  <si>
    <t xml:space="preserve"> - All Globe Valves with (-SS) have stainless steel trim.</t>
  </si>
  <si>
    <t xml:space="preserve"> - All  Globe Valves with (-SS-STM) have Stainless Steel Trim and Steam Packing</t>
  </si>
  <si>
    <t xml:space="preserve"> - All Globe Valves with (-SSV) have stainless steel bodies and trim.</t>
  </si>
  <si>
    <t xml:space="preserve"> - The above three-way Globe Valves are for Mixing applications. </t>
  </si>
  <si>
    <t xml:space="preserve"> - Override hand wheels (-H.W.) on "RE" series actuator is optional - add $179.00 list per "RE" assembly if this option is chosen.</t>
  </si>
  <si>
    <t xml:space="preserve"> - For outdoor applications on "RE" series actuators a Heater &amp; Thermostat (-H/S) is required.</t>
  </si>
  <si>
    <t xml:space="preserve"> - For outdoor applications on "RE" series actuators a Heater &amp; Thermostat (-H/S) is required. If this option is chosen please add $185.00 list per assembly.</t>
  </si>
  <si>
    <t xml:space="preserve"> - When ordering, please indicate arrangement # for three-way Butterfly Valves.</t>
  </si>
  <si>
    <t xml:space="preserve"> - All Butterfly Valves have bubble tight close-off to 50 PSI differential, unless otherwise noted.</t>
  </si>
  <si>
    <t xml:space="preserve"> - All Butterfly Valves for modulating applications are sized @ 70 degrees open.</t>
  </si>
  <si>
    <t xml:space="preserve"> - All Butterfly Valves for two-position applications are sized @ 90 degrees open, unless otherwise noted.</t>
  </si>
  <si>
    <r>
      <t xml:space="preserve"> - The above assemblies </t>
    </r>
    <r>
      <rPr>
        <u val="single"/>
        <sz val="12"/>
        <rFont val="Arial"/>
        <family val="2"/>
      </rPr>
      <t>do not include</t>
    </r>
    <r>
      <rPr>
        <sz val="12"/>
        <rFont val="Arial"/>
        <family val="2"/>
      </rPr>
      <t xml:space="preserve">  a positive positioner.</t>
    </r>
  </si>
  <si>
    <t xml:space="preserve"> - The above assemblies are priced including a Solenoid Valve. ( 24 or 120 Volt)</t>
  </si>
  <si>
    <t xml:space="preserve"> - Custom products are not returnable.</t>
  </si>
  <si>
    <t>Valve Types: BV=Ball Valve, BF=Butterfly Valve, GV=Globe Valve, GZ=Globe Zone, GT=Globe Terminal</t>
  </si>
  <si>
    <t xml:space="preserve"> </t>
  </si>
  <si>
    <t xml:space="preserve">FAIL </t>
  </si>
  <si>
    <t>SAFE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</si>
</sst>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0.0"/>
    <numFmt numFmtId="167" formatCode="0.0000"/>
    <numFmt numFmtId="168" formatCode="0.000"/>
    <numFmt numFmtId="169" formatCode="000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Braggadocio"/>
      <family val="5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0"/>
    </font>
    <font>
      <sz val="16"/>
      <name val="Arial"/>
      <family val="2"/>
    </font>
    <font>
      <b/>
      <sz val="18"/>
      <name val="Arial"/>
      <family val="2"/>
    </font>
    <font>
      <b/>
      <sz val="8"/>
      <color indexed="48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11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6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8" fillId="2" borderId="0" xfId="0" applyFont="1" applyFill="1" applyBorder="1" applyAlignment="1">
      <alignment horizontal="centerContinuous"/>
    </xf>
    <xf numFmtId="0" fontId="13" fillId="2" borderId="0" xfId="0" applyFont="1" applyFill="1" applyAlignment="1">
      <alignment horizontal="centerContinuous"/>
    </xf>
    <xf numFmtId="0" fontId="8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14" fillId="2" borderId="0" xfId="0" applyFont="1" applyFill="1" applyAlignment="1">
      <alignment/>
    </xf>
    <xf numFmtId="0" fontId="1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166" fontId="7" fillId="2" borderId="4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Continuous"/>
    </xf>
    <xf numFmtId="1" fontId="7" fillId="2" borderId="4" xfId="0" applyNumberFormat="1" applyFont="1" applyFill="1" applyBorder="1" applyAlignment="1">
      <alignment horizontal="center"/>
    </xf>
    <xf numFmtId="16" fontId="8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2" fontId="7" fillId="2" borderId="0" xfId="0" applyNumberFormat="1" applyFont="1" applyFill="1" applyBorder="1" applyAlignment="1">
      <alignment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5" fillId="2" borderId="0" xfId="0" applyFont="1" applyFill="1" applyAlignment="1">
      <alignment/>
    </xf>
    <xf numFmtId="0" fontId="0" fillId="0" borderId="0" xfId="0" applyFill="1" applyBorder="1" applyAlignment="1">
      <alignment/>
    </xf>
    <xf numFmtId="166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8" fillId="2" borderId="0" xfId="0" applyFont="1" applyFill="1" applyAlignment="1">
      <alignment horizontal="right"/>
    </xf>
    <xf numFmtId="0" fontId="0" fillId="0" borderId="0" xfId="0" applyBorder="1" applyAlignment="1">
      <alignment/>
    </xf>
    <xf numFmtId="0" fontId="6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0" fillId="2" borderId="0" xfId="0" applyFill="1" applyBorder="1" applyAlignment="1">
      <alignment/>
    </xf>
    <xf numFmtId="0" fontId="8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164" fontId="8" fillId="2" borderId="0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1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9" fillId="2" borderId="1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9" fontId="11" fillId="2" borderId="2" xfId="0" applyNumberFormat="1" applyFont="1" applyFill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8" fillId="2" borderId="11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166" fontId="10" fillId="2" borderId="10" xfId="0" applyNumberFormat="1" applyFont="1" applyFill="1" applyBorder="1" applyAlignment="1">
      <alignment horizontal="center"/>
    </xf>
    <xf numFmtId="166" fontId="10" fillId="2" borderId="7" xfId="0" applyNumberFormat="1" applyFont="1" applyFill="1" applyBorder="1" applyAlignment="1">
      <alignment horizontal="center"/>
    </xf>
    <xf numFmtId="166" fontId="10" fillId="2" borderId="8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166" fontId="8" fillId="2" borderId="0" xfId="0" applyNumberFormat="1" applyFont="1" applyFill="1" applyAlignment="1">
      <alignment horizontal="centerContinuous"/>
    </xf>
    <xf numFmtId="12" fontId="7" fillId="2" borderId="4" xfId="0" applyNumberFormat="1" applyFont="1" applyFill="1" applyBorder="1" applyAlignment="1">
      <alignment horizontal="right"/>
    </xf>
    <xf numFmtId="165" fontId="8" fillId="2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right"/>
    </xf>
    <xf numFmtId="0" fontId="8" fillId="2" borderId="0" xfId="0" applyFont="1" applyFill="1" applyAlignment="1">
      <alignment/>
    </xf>
    <xf numFmtId="43" fontId="7" fillId="2" borderId="4" xfId="15" applyFont="1" applyFill="1" applyBorder="1" applyAlignment="1">
      <alignment horizontal="center"/>
    </xf>
    <xf numFmtId="43" fontId="7" fillId="2" borderId="4" xfId="15" applyFont="1" applyFill="1" applyBorder="1" applyAlignment="1">
      <alignment horizontal="right"/>
    </xf>
    <xf numFmtId="43" fontId="7" fillId="2" borderId="1" xfId="15" applyFont="1" applyFill="1" applyBorder="1" applyAlignment="1">
      <alignment horizontal="right"/>
    </xf>
    <xf numFmtId="166" fontId="8" fillId="2" borderId="4" xfId="0" applyNumberFormat="1" applyFont="1" applyFill="1" applyBorder="1" applyAlignment="1">
      <alignment horizontal="center"/>
    </xf>
    <xf numFmtId="166" fontId="7" fillId="0" borderId="4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78"/>
  <sheetViews>
    <sheetView tabSelected="1" zoomScale="70" zoomScaleNormal="70" workbookViewId="0" topLeftCell="A1">
      <selection activeCell="T16" sqref="T16"/>
    </sheetView>
  </sheetViews>
  <sheetFormatPr defaultColWidth="9.140625" defaultRowHeight="12.75"/>
  <cols>
    <col min="1" max="1" width="6.7109375" style="0" customWidth="1"/>
    <col min="2" max="2" width="7.7109375" style="0" customWidth="1"/>
    <col min="3" max="3" width="17.28125" style="0" customWidth="1"/>
    <col min="6" max="6" width="9.57421875" style="0" customWidth="1"/>
    <col min="7" max="8" width="6.7109375" style="0" customWidth="1"/>
    <col min="10" max="10" width="9.7109375" style="0" customWidth="1"/>
    <col min="11" max="11" width="9.28125" style="0" customWidth="1"/>
    <col min="13" max="13" width="13.7109375" style="0" customWidth="1"/>
    <col min="14" max="14" width="8.8515625" style="0" customWidth="1"/>
    <col min="15" max="15" width="7.7109375" style="0" customWidth="1"/>
    <col min="16" max="16" width="8.7109375" style="0" customWidth="1"/>
    <col min="17" max="17" width="7.8515625" style="0" customWidth="1"/>
    <col min="18" max="18" width="9.57421875" style="0" customWidth="1"/>
    <col min="19" max="19" width="10.421875" style="0" customWidth="1"/>
    <col min="20" max="20" width="10.00390625" style="0" customWidth="1"/>
    <col min="21" max="21" width="11.57421875" style="0" customWidth="1"/>
    <col min="22" max="22" width="17.140625" style="0" customWidth="1"/>
    <col min="23" max="23" width="22.8515625" style="0" customWidth="1"/>
    <col min="24" max="24" width="21.28125" style="0" customWidth="1"/>
    <col min="25" max="25" width="17.8515625" style="0" customWidth="1"/>
    <col min="26" max="26" width="17.7109375" style="0" customWidth="1"/>
    <col min="27" max="27" width="15.421875" style="0" customWidth="1"/>
  </cols>
  <sheetData>
    <row r="1" spans="1:23" s="1" customFormat="1" ht="25.5" customHeight="1">
      <c r="A1" s="2"/>
      <c r="B1"/>
      <c r="C1" s="57" t="s">
        <v>46</v>
      </c>
      <c r="D1"/>
      <c r="E1"/>
      <c r="V1" s="58"/>
      <c r="W1" s="61"/>
    </row>
    <row r="2" spans="3:23" s="3" customFormat="1" ht="21.75" customHeight="1" thickBot="1">
      <c r="C2" s="88" t="s">
        <v>68</v>
      </c>
      <c r="G2" s="89" t="s">
        <v>80</v>
      </c>
      <c r="N2" s="40"/>
      <c r="W2" s="34"/>
    </row>
    <row r="3" spans="1:23" s="3" customFormat="1" ht="21" thickBot="1">
      <c r="A3" s="4" t="s">
        <v>47</v>
      </c>
      <c r="N3" s="41"/>
      <c r="Q3" s="42"/>
      <c r="V3" s="64" t="s">
        <v>0</v>
      </c>
      <c r="W3" s="32"/>
    </row>
    <row r="4" spans="2:25" s="5" customFormat="1" ht="22.5" customHeight="1">
      <c r="B4" s="67" t="s">
        <v>49</v>
      </c>
      <c r="C4" s="39"/>
      <c r="D4" s="69"/>
      <c r="E4" s="69"/>
      <c r="F4" s="69"/>
      <c r="G4" s="69"/>
      <c r="H4" s="92"/>
      <c r="R4" s="70"/>
      <c r="S4" s="66"/>
      <c r="T4" s="66"/>
      <c r="U4" s="66"/>
      <c r="V4" s="65" t="s">
        <v>60</v>
      </c>
      <c r="W4" s="17" t="s">
        <v>79</v>
      </c>
      <c r="X4" s="63"/>
      <c r="Y4" s="66"/>
    </row>
    <row r="5" spans="2:23" s="5" customFormat="1" ht="15.75">
      <c r="B5" s="62" t="s">
        <v>1</v>
      </c>
      <c r="C5" s="39"/>
      <c r="D5" s="66"/>
      <c r="E5" s="66"/>
      <c r="F5" s="69"/>
      <c r="G5" s="39" t="s">
        <v>75</v>
      </c>
      <c r="H5" s="69"/>
      <c r="R5" s="70"/>
      <c r="S5" s="66"/>
      <c r="T5" s="66"/>
      <c r="U5" s="66"/>
      <c r="V5" s="62" t="s">
        <v>3</v>
      </c>
      <c r="W5" s="72"/>
    </row>
    <row r="6" spans="2:24" s="5" customFormat="1" ht="15.75">
      <c r="B6" s="62" t="s">
        <v>2</v>
      </c>
      <c r="C6" s="39"/>
      <c r="D6" s="69"/>
      <c r="E6" s="69"/>
      <c r="F6" s="94"/>
      <c r="G6" s="39" t="s">
        <v>74</v>
      </c>
      <c r="H6" s="71"/>
      <c r="I6" s="93"/>
      <c r="J6" s="93"/>
      <c r="K6" s="93"/>
      <c r="L6" s="93"/>
      <c r="M6" s="93"/>
      <c r="N6" s="93"/>
      <c r="O6" s="93"/>
      <c r="P6" s="93"/>
      <c r="Q6" s="93"/>
      <c r="R6" s="93"/>
      <c r="X6" s="8" t="s">
        <v>4</v>
      </c>
    </row>
    <row r="7" spans="2:24" s="5" customFormat="1" ht="15.75">
      <c r="B7" s="68" t="s">
        <v>50</v>
      </c>
      <c r="C7" s="39"/>
      <c r="D7" s="69"/>
      <c r="E7" s="69"/>
      <c r="F7" s="94"/>
      <c r="G7" s="39" t="s">
        <v>51</v>
      </c>
      <c r="H7" s="39"/>
      <c r="I7" s="93"/>
      <c r="J7" s="93"/>
      <c r="K7" s="93"/>
      <c r="L7" s="93"/>
      <c r="M7" s="93"/>
      <c r="N7" s="93"/>
      <c r="O7" s="93"/>
      <c r="P7" s="93"/>
      <c r="Q7" s="93"/>
      <c r="R7" s="93"/>
      <c r="X7" s="8">
        <v>1</v>
      </c>
    </row>
    <row r="8" spans="23:24" s="7" customFormat="1" ht="15.75">
      <c r="W8" s="9"/>
      <c r="X8" s="10"/>
    </row>
    <row r="9" spans="1:26" s="17" customFormat="1" ht="15.75">
      <c r="A9" s="78"/>
      <c r="B9" s="78"/>
      <c r="C9" s="78"/>
      <c r="D9" s="79" t="s">
        <v>6</v>
      </c>
      <c r="E9" s="79" t="s">
        <v>7</v>
      </c>
      <c r="F9" s="78"/>
      <c r="G9" s="79" t="s">
        <v>8</v>
      </c>
      <c r="H9" s="78"/>
      <c r="I9" s="80"/>
      <c r="J9" s="11" t="s">
        <v>56</v>
      </c>
      <c r="K9" s="81" t="s">
        <v>10</v>
      </c>
      <c r="L9" s="82" t="s">
        <v>9</v>
      </c>
      <c r="M9" s="95" t="s">
        <v>70</v>
      </c>
      <c r="N9" s="78"/>
      <c r="O9" s="83" t="s">
        <v>20</v>
      </c>
      <c r="P9" s="79" t="s">
        <v>12</v>
      </c>
      <c r="Q9" s="84"/>
      <c r="R9" s="83" t="s">
        <v>14</v>
      </c>
      <c r="S9" s="78"/>
      <c r="T9" s="90" t="s">
        <v>110</v>
      </c>
      <c r="U9" s="90"/>
      <c r="V9" s="78"/>
      <c r="W9" s="78"/>
      <c r="X9" s="85" t="s">
        <v>15</v>
      </c>
      <c r="Y9" s="78"/>
      <c r="Z9" s="78"/>
    </row>
    <row r="10" spans="1:26" s="17" customFormat="1" ht="15.75">
      <c r="A10" s="13"/>
      <c r="B10" s="13"/>
      <c r="C10" s="13"/>
      <c r="D10" s="13" t="s">
        <v>16</v>
      </c>
      <c r="E10" s="13" t="s">
        <v>16</v>
      </c>
      <c r="F10" s="15" t="s">
        <v>5</v>
      </c>
      <c r="G10" s="13" t="s">
        <v>17</v>
      </c>
      <c r="H10" s="13" t="s">
        <v>12</v>
      </c>
      <c r="I10" s="74" t="s">
        <v>18</v>
      </c>
      <c r="J10" s="14" t="s">
        <v>57</v>
      </c>
      <c r="K10" s="73" t="s">
        <v>21</v>
      </c>
      <c r="L10" s="77" t="s">
        <v>19</v>
      </c>
      <c r="M10" s="96" t="s">
        <v>71</v>
      </c>
      <c r="N10" s="86" t="s">
        <v>7</v>
      </c>
      <c r="O10" s="15" t="s">
        <v>34</v>
      </c>
      <c r="P10" s="13" t="s">
        <v>21</v>
      </c>
      <c r="Q10" s="16" t="s">
        <v>13</v>
      </c>
      <c r="R10" s="15" t="s">
        <v>23</v>
      </c>
      <c r="S10" s="15" t="s">
        <v>61</v>
      </c>
      <c r="T10" s="37" t="s">
        <v>111</v>
      </c>
      <c r="U10" s="37" t="s">
        <v>64</v>
      </c>
      <c r="V10" s="12"/>
      <c r="W10" s="12"/>
      <c r="X10" s="15" t="s">
        <v>24</v>
      </c>
      <c r="Y10" s="15" t="s">
        <v>24</v>
      </c>
      <c r="Z10" s="15" t="s">
        <v>25</v>
      </c>
    </row>
    <row r="11" spans="1:26" s="17" customFormat="1" ht="15.75">
      <c r="A11" s="18" t="s">
        <v>26</v>
      </c>
      <c r="B11" s="18" t="s">
        <v>27</v>
      </c>
      <c r="C11" s="18" t="s">
        <v>28</v>
      </c>
      <c r="D11" s="18" t="s">
        <v>67</v>
      </c>
      <c r="E11" s="18" t="s">
        <v>67</v>
      </c>
      <c r="F11" s="19" t="s">
        <v>29</v>
      </c>
      <c r="G11" s="18" t="s">
        <v>30</v>
      </c>
      <c r="H11" s="18" t="s">
        <v>31</v>
      </c>
      <c r="I11" s="75" t="s">
        <v>32</v>
      </c>
      <c r="J11" s="20" t="s">
        <v>58</v>
      </c>
      <c r="K11" s="76" t="s">
        <v>59</v>
      </c>
      <c r="L11" s="75" t="s">
        <v>33</v>
      </c>
      <c r="M11" s="97" t="s">
        <v>72</v>
      </c>
      <c r="N11" s="18" t="s">
        <v>34</v>
      </c>
      <c r="O11" s="19" t="s">
        <v>11</v>
      </c>
      <c r="P11" s="18" t="s">
        <v>66</v>
      </c>
      <c r="Q11" s="55" t="s">
        <v>22</v>
      </c>
      <c r="R11" s="19" t="s">
        <v>66</v>
      </c>
      <c r="S11" s="19" t="s">
        <v>35</v>
      </c>
      <c r="T11" s="91" t="s">
        <v>78</v>
      </c>
      <c r="U11" s="91" t="s">
        <v>65</v>
      </c>
      <c r="V11" s="19" t="s">
        <v>62</v>
      </c>
      <c r="W11" s="19" t="s">
        <v>7</v>
      </c>
      <c r="X11" s="19" t="s">
        <v>63</v>
      </c>
      <c r="Y11" s="19" t="s">
        <v>63</v>
      </c>
      <c r="Z11" s="19" t="s">
        <v>24</v>
      </c>
    </row>
    <row r="12" spans="1:21" s="17" customFormat="1" ht="15.75">
      <c r="A12" s="21"/>
      <c r="B12" s="21"/>
      <c r="C12" s="21"/>
      <c r="D12" s="21"/>
      <c r="E12" s="21"/>
      <c r="G12" s="21"/>
      <c r="H12" s="21"/>
      <c r="I12" s="23"/>
      <c r="J12" s="22"/>
      <c r="K12" s="22"/>
      <c r="L12" s="23"/>
      <c r="M12" s="23"/>
      <c r="N12" s="21"/>
      <c r="P12" s="23"/>
      <c r="Q12" s="10"/>
      <c r="T12" s="56"/>
      <c r="U12" s="10"/>
    </row>
    <row r="13" spans="2:16" s="17" customFormat="1" ht="15.75">
      <c r="B13" s="39"/>
      <c r="G13" s="21"/>
      <c r="H13" s="21"/>
      <c r="I13" s="21"/>
      <c r="J13" s="22"/>
      <c r="K13" s="22"/>
      <c r="M13" s="23"/>
      <c r="N13" s="24"/>
      <c r="P13" s="23"/>
    </row>
    <row r="14" spans="1:26" s="30" customFormat="1" ht="15.75">
      <c r="A14" s="17">
        <v>1</v>
      </c>
      <c r="B14" s="25">
        <v>1</v>
      </c>
      <c r="C14" s="33"/>
      <c r="D14" s="101"/>
      <c r="E14" s="101"/>
      <c r="F14" s="25" t="str">
        <f aca="true" t="shared" si="0" ref="F14:F23">IF(L14="","HW/CW","Steam")</f>
        <v>HW/CW</v>
      </c>
      <c r="G14" s="25" t="s">
        <v>36</v>
      </c>
      <c r="H14" s="25" t="s">
        <v>77</v>
      </c>
      <c r="I14" s="25"/>
      <c r="J14" s="48">
        <v>5</v>
      </c>
      <c r="K14" s="109">
        <f>IF(L14="",I14/SQRT(J14),"")</f>
        <v>0</v>
      </c>
      <c r="L14" s="25"/>
      <c r="M14" s="109">
        <f aca="true" t="shared" si="1" ref="M14:M33">IF($L14="","",IF($L14&gt;15,($I14/(3*SQRT((0.42*($L14+14.7))*(($L14+14.7)-(0.42*($L14+14.7)))))),($I14/(3*SQRT(($L14-(0.2*$L14))*((0.2*$L14)+14.7))))))</f>
      </c>
      <c r="N14" s="43"/>
      <c r="O14" s="43" t="e">
        <f aca="true" t="shared" si="2" ref="O14:O23">IF(D14="?",N14,N14*(1/(SQRT(1+((1.5*((1-((E14^2)/(D14^2)))^2))/890)*((N14/(E14^2))^2)))))</f>
        <v>#DIV/0!</v>
      </c>
      <c r="P14" s="108" t="e">
        <f aca="true" t="shared" si="3" ref="P14:P23">IF(L14="",(I14/O14)^2,((-(9*L14+132.3))+(SQRT((81*L14^2)+(2381.4*L14)+(17503.29)-(36*(I14/O14)^2))))/(-18))</f>
        <v>#DIV/0!</v>
      </c>
      <c r="Q14" s="25" t="s">
        <v>37</v>
      </c>
      <c r="R14" s="48"/>
      <c r="S14" s="49"/>
      <c r="T14" s="43"/>
      <c r="U14" s="25"/>
      <c r="V14" s="25"/>
      <c r="W14" s="25"/>
      <c r="X14" s="26" t="s">
        <v>109</v>
      </c>
      <c r="Y14" s="105" t="e">
        <f>X14*$X$7</f>
        <v>#VALUE!</v>
      </c>
      <c r="Z14" s="106" t="e">
        <f aca="true" t="shared" si="4" ref="Z14:Z33">B14*Y14</f>
        <v>#VALUE!</v>
      </c>
    </row>
    <row r="15" spans="1:26" s="30" customFormat="1" ht="15.75">
      <c r="A15" s="17">
        <f aca="true" t="shared" si="5" ref="A15:A33">+A14+1</f>
        <v>2</v>
      </c>
      <c r="B15" s="25"/>
      <c r="C15" s="33"/>
      <c r="D15" s="101"/>
      <c r="E15" s="101"/>
      <c r="F15" s="25" t="str">
        <f>IF(L15="","HW/CW","Steam")</f>
        <v>HW/CW</v>
      </c>
      <c r="G15" s="25" t="s">
        <v>36</v>
      </c>
      <c r="H15" s="25" t="s">
        <v>77</v>
      </c>
      <c r="I15" s="25"/>
      <c r="J15" s="48">
        <v>5</v>
      </c>
      <c r="K15" s="109">
        <f>IF(L15="",I15/SQRT(J15),"")</f>
        <v>0</v>
      </c>
      <c r="L15" s="25"/>
      <c r="M15" s="109">
        <f t="shared" si="1"/>
      </c>
      <c r="N15" s="43"/>
      <c r="O15" s="87" t="e">
        <f t="shared" si="2"/>
        <v>#DIV/0!</v>
      </c>
      <c r="P15" s="108" t="e">
        <f t="shared" si="3"/>
        <v>#DIV/0!</v>
      </c>
      <c r="Q15" s="44" t="s">
        <v>37</v>
      </c>
      <c r="R15" s="48"/>
      <c r="S15" s="49"/>
      <c r="T15" s="43"/>
      <c r="U15" s="44"/>
      <c r="V15" s="44"/>
      <c r="W15" s="44"/>
      <c r="X15" s="46"/>
      <c r="Y15" s="105">
        <f aca="true" t="shared" si="6" ref="Y15:Y33">X15*$X$7</f>
        <v>0</v>
      </c>
      <c r="Z15" s="106">
        <f t="shared" si="4"/>
        <v>0</v>
      </c>
    </row>
    <row r="16" spans="1:26" s="30" customFormat="1" ht="15.75">
      <c r="A16" s="17">
        <f t="shared" si="5"/>
        <v>3</v>
      </c>
      <c r="B16" s="25"/>
      <c r="C16" s="33"/>
      <c r="D16" s="101"/>
      <c r="E16" s="101"/>
      <c r="F16" s="44" t="str">
        <f t="shared" si="0"/>
        <v>HW/CW</v>
      </c>
      <c r="G16" s="44" t="s">
        <v>36</v>
      </c>
      <c r="H16" s="25" t="s">
        <v>77</v>
      </c>
      <c r="I16" s="44"/>
      <c r="J16" s="48">
        <v>5</v>
      </c>
      <c r="K16" s="109">
        <f aca="true" t="shared" si="7" ref="K16:K23">IF(L16="",I16/SQRT(J16),"")</f>
        <v>0</v>
      </c>
      <c r="L16" s="44"/>
      <c r="M16" s="109">
        <f t="shared" si="1"/>
      </c>
      <c r="N16" s="87"/>
      <c r="O16" s="87" t="e">
        <f t="shared" si="2"/>
        <v>#DIV/0!</v>
      </c>
      <c r="P16" s="108" t="e">
        <f t="shared" si="3"/>
        <v>#DIV/0!</v>
      </c>
      <c r="Q16" s="44" t="s">
        <v>37</v>
      </c>
      <c r="R16" s="48"/>
      <c r="S16" s="49"/>
      <c r="T16" s="43"/>
      <c r="U16" s="44"/>
      <c r="V16" s="44"/>
      <c r="W16" s="44"/>
      <c r="X16" s="46"/>
      <c r="Y16" s="105">
        <f t="shared" si="6"/>
        <v>0</v>
      </c>
      <c r="Z16" s="106">
        <f t="shared" si="4"/>
        <v>0</v>
      </c>
    </row>
    <row r="17" spans="1:26" s="30" customFormat="1" ht="15.75">
      <c r="A17" s="17">
        <f t="shared" si="5"/>
        <v>4</v>
      </c>
      <c r="B17" s="25"/>
      <c r="C17" s="33"/>
      <c r="D17" s="101"/>
      <c r="E17" s="101"/>
      <c r="F17" s="44" t="str">
        <f t="shared" si="0"/>
        <v>HW/CW</v>
      </c>
      <c r="G17" s="44" t="s">
        <v>36</v>
      </c>
      <c r="H17" s="25" t="s">
        <v>77</v>
      </c>
      <c r="I17" s="44"/>
      <c r="J17" s="48">
        <v>5</v>
      </c>
      <c r="K17" s="109">
        <f t="shared" si="7"/>
        <v>0</v>
      </c>
      <c r="L17" s="44"/>
      <c r="M17" s="109">
        <f t="shared" si="1"/>
      </c>
      <c r="N17" s="87"/>
      <c r="O17" s="87" t="e">
        <f t="shared" si="2"/>
        <v>#DIV/0!</v>
      </c>
      <c r="P17" s="108" t="e">
        <f t="shared" si="3"/>
        <v>#DIV/0!</v>
      </c>
      <c r="Q17" s="44" t="s">
        <v>37</v>
      </c>
      <c r="R17" s="48"/>
      <c r="S17" s="49"/>
      <c r="T17" s="43"/>
      <c r="U17" s="44"/>
      <c r="V17" s="44"/>
      <c r="W17" s="44"/>
      <c r="X17" s="46"/>
      <c r="Y17" s="105">
        <f t="shared" si="6"/>
        <v>0</v>
      </c>
      <c r="Z17" s="106">
        <f t="shared" si="4"/>
        <v>0</v>
      </c>
    </row>
    <row r="18" spans="1:26" s="30" customFormat="1" ht="15.75">
      <c r="A18" s="17">
        <f t="shared" si="5"/>
        <v>5</v>
      </c>
      <c r="B18" s="25"/>
      <c r="C18" s="33"/>
      <c r="D18" s="101"/>
      <c r="E18" s="101"/>
      <c r="F18" s="44" t="str">
        <f t="shared" si="0"/>
        <v>HW/CW</v>
      </c>
      <c r="G18" s="44" t="s">
        <v>36</v>
      </c>
      <c r="H18" s="25" t="s">
        <v>77</v>
      </c>
      <c r="I18" s="44"/>
      <c r="J18" s="48">
        <v>5</v>
      </c>
      <c r="K18" s="109">
        <f t="shared" si="7"/>
        <v>0</v>
      </c>
      <c r="L18" s="44"/>
      <c r="M18" s="109">
        <f t="shared" si="1"/>
      </c>
      <c r="N18" s="87"/>
      <c r="O18" s="87" t="e">
        <f t="shared" si="2"/>
        <v>#DIV/0!</v>
      </c>
      <c r="P18" s="108" t="e">
        <f t="shared" si="3"/>
        <v>#DIV/0!</v>
      </c>
      <c r="Q18" s="44" t="s">
        <v>37</v>
      </c>
      <c r="R18" s="48"/>
      <c r="S18" s="49"/>
      <c r="T18" s="43"/>
      <c r="U18" s="44"/>
      <c r="V18" s="44"/>
      <c r="W18" s="44"/>
      <c r="X18" s="46"/>
      <c r="Y18" s="105">
        <f t="shared" si="6"/>
        <v>0</v>
      </c>
      <c r="Z18" s="106">
        <f t="shared" si="4"/>
        <v>0</v>
      </c>
    </row>
    <row r="19" spans="1:26" s="30" customFormat="1" ht="15.75">
      <c r="A19" s="17">
        <f t="shared" si="5"/>
        <v>6</v>
      </c>
      <c r="B19" s="25"/>
      <c r="C19" s="33"/>
      <c r="D19" s="101"/>
      <c r="E19" s="101"/>
      <c r="F19" s="44" t="str">
        <f t="shared" si="0"/>
        <v>HW/CW</v>
      </c>
      <c r="G19" s="44" t="s">
        <v>36</v>
      </c>
      <c r="H19" s="25" t="s">
        <v>77</v>
      </c>
      <c r="I19" s="44"/>
      <c r="J19" s="48">
        <v>5</v>
      </c>
      <c r="K19" s="109">
        <f t="shared" si="7"/>
        <v>0</v>
      </c>
      <c r="L19" s="44"/>
      <c r="M19" s="109">
        <f t="shared" si="1"/>
      </c>
      <c r="N19" s="87"/>
      <c r="O19" s="87" t="e">
        <f t="shared" si="2"/>
        <v>#DIV/0!</v>
      </c>
      <c r="P19" s="108" t="e">
        <f t="shared" si="3"/>
        <v>#DIV/0!</v>
      </c>
      <c r="Q19" s="44" t="s">
        <v>37</v>
      </c>
      <c r="R19" s="48"/>
      <c r="S19" s="49"/>
      <c r="T19" s="43"/>
      <c r="U19" s="44"/>
      <c r="V19" s="44"/>
      <c r="W19" s="44"/>
      <c r="X19" s="46"/>
      <c r="Y19" s="105">
        <f t="shared" si="6"/>
        <v>0</v>
      </c>
      <c r="Z19" s="106">
        <f t="shared" si="4"/>
        <v>0</v>
      </c>
    </row>
    <row r="20" spans="1:26" s="30" customFormat="1" ht="15.75">
      <c r="A20" s="17">
        <f t="shared" si="5"/>
        <v>7</v>
      </c>
      <c r="B20" s="25"/>
      <c r="C20" s="33"/>
      <c r="D20" s="101"/>
      <c r="E20" s="101"/>
      <c r="F20" s="44" t="str">
        <f t="shared" si="0"/>
        <v>HW/CW</v>
      </c>
      <c r="G20" s="44" t="s">
        <v>36</v>
      </c>
      <c r="H20" s="25" t="s">
        <v>77</v>
      </c>
      <c r="I20" s="44"/>
      <c r="J20" s="48">
        <v>5</v>
      </c>
      <c r="K20" s="109">
        <f t="shared" si="7"/>
        <v>0</v>
      </c>
      <c r="L20" s="44"/>
      <c r="M20" s="109">
        <f t="shared" si="1"/>
      </c>
      <c r="N20" s="87"/>
      <c r="O20" s="87" t="e">
        <f t="shared" si="2"/>
        <v>#DIV/0!</v>
      </c>
      <c r="P20" s="108" t="e">
        <f t="shared" si="3"/>
        <v>#DIV/0!</v>
      </c>
      <c r="Q20" s="44" t="s">
        <v>37</v>
      </c>
      <c r="R20" s="48"/>
      <c r="S20" s="49"/>
      <c r="T20" s="43"/>
      <c r="U20" s="44"/>
      <c r="V20" s="44"/>
      <c r="W20" s="44"/>
      <c r="X20" s="46"/>
      <c r="Y20" s="105">
        <f t="shared" si="6"/>
        <v>0</v>
      </c>
      <c r="Z20" s="106">
        <f t="shared" si="4"/>
        <v>0</v>
      </c>
    </row>
    <row r="21" spans="1:26" s="30" customFormat="1" ht="15.75">
      <c r="A21" s="17">
        <f t="shared" si="5"/>
        <v>8</v>
      </c>
      <c r="B21" s="25"/>
      <c r="C21" s="33"/>
      <c r="D21" s="101"/>
      <c r="E21" s="101"/>
      <c r="F21" s="44" t="str">
        <f t="shared" si="0"/>
        <v>HW/CW</v>
      </c>
      <c r="G21" s="44" t="s">
        <v>36</v>
      </c>
      <c r="H21" s="25" t="s">
        <v>77</v>
      </c>
      <c r="I21" s="44"/>
      <c r="J21" s="48">
        <v>5</v>
      </c>
      <c r="K21" s="109">
        <f t="shared" si="7"/>
        <v>0</v>
      </c>
      <c r="L21" s="44"/>
      <c r="M21" s="109">
        <f t="shared" si="1"/>
      </c>
      <c r="N21" s="87"/>
      <c r="O21" s="87" t="e">
        <f t="shared" si="2"/>
        <v>#DIV/0!</v>
      </c>
      <c r="P21" s="108" t="e">
        <f t="shared" si="3"/>
        <v>#DIV/0!</v>
      </c>
      <c r="Q21" s="44" t="s">
        <v>37</v>
      </c>
      <c r="R21" s="48"/>
      <c r="S21" s="49"/>
      <c r="T21" s="43"/>
      <c r="U21" s="44"/>
      <c r="V21" s="44"/>
      <c r="W21" s="44"/>
      <c r="X21" s="46"/>
      <c r="Y21" s="105">
        <f t="shared" si="6"/>
        <v>0</v>
      </c>
      <c r="Z21" s="106">
        <f t="shared" si="4"/>
        <v>0</v>
      </c>
    </row>
    <row r="22" spans="1:26" s="30" customFormat="1" ht="15.75">
      <c r="A22" s="17">
        <f t="shared" si="5"/>
        <v>9</v>
      </c>
      <c r="B22" s="25"/>
      <c r="C22" s="33"/>
      <c r="D22" s="101"/>
      <c r="E22" s="101"/>
      <c r="F22" s="25" t="str">
        <f t="shared" si="0"/>
        <v>HW/CW</v>
      </c>
      <c r="G22" s="44" t="s">
        <v>36</v>
      </c>
      <c r="H22" s="25" t="s">
        <v>77</v>
      </c>
      <c r="I22" s="25"/>
      <c r="J22" s="48">
        <v>5</v>
      </c>
      <c r="K22" s="109">
        <f t="shared" si="7"/>
        <v>0</v>
      </c>
      <c r="L22" s="25"/>
      <c r="M22" s="109">
        <f t="shared" si="1"/>
      </c>
      <c r="N22" s="43"/>
      <c r="O22" s="43" t="e">
        <f t="shared" si="2"/>
        <v>#DIV/0!</v>
      </c>
      <c r="P22" s="108" t="e">
        <f t="shared" si="3"/>
        <v>#DIV/0!</v>
      </c>
      <c r="Q22" s="25" t="s">
        <v>37</v>
      </c>
      <c r="R22" s="48"/>
      <c r="S22" s="49"/>
      <c r="T22" s="43"/>
      <c r="U22" s="25"/>
      <c r="V22" s="25"/>
      <c r="W22" s="25"/>
      <c r="X22" s="26"/>
      <c r="Y22" s="105">
        <f t="shared" si="6"/>
        <v>0</v>
      </c>
      <c r="Z22" s="106">
        <f t="shared" si="4"/>
        <v>0</v>
      </c>
    </row>
    <row r="23" spans="1:26" s="30" customFormat="1" ht="15.75">
      <c r="A23" s="17">
        <f t="shared" si="5"/>
        <v>10</v>
      </c>
      <c r="B23" s="25"/>
      <c r="C23" s="33"/>
      <c r="D23" s="101"/>
      <c r="E23" s="101"/>
      <c r="F23" s="25" t="str">
        <f t="shared" si="0"/>
        <v>HW/CW</v>
      </c>
      <c r="G23" s="44" t="s">
        <v>36</v>
      </c>
      <c r="H23" s="25" t="s">
        <v>77</v>
      </c>
      <c r="I23" s="25"/>
      <c r="J23" s="48">
        <v>5</v>
      </c>
      <c r="K23" s="109">
        <f t="shared" si="7"/>
        <v>0</v>
      </c>
      <c r="L23" s="25"/>
      <c r="M23" s="109">
        <f t="shared" si="1"/>
      </c>
      <c r="N23" s="43"/>
      <c r="O23" s="43" t="e">
        <f t="shared" si="2"/>
        <v>#DIV/0!</v>
      </c>
      <c r="P23" s="108" t="e">
        <f t="shared" si="3"/>
        <v>#DIV/0!</v>
      </c>
      <c r="Q23" s="25" t="s">
        <v>37</v>
      </c>
      <c r="R23" s="48"/>
      <c r="S23" s="49"/>
      <c r="T23" s="43"/>
      <c r="U23" s="25"/>
      <c r="V23" s="25"/>
      <c r="W23" s="25"/>
      <c r="X23" s="26"/>
      <c r="Y23" s="105">
        <f t="shared" si="6"/>
        <v>0</v>
      </c>
      <c r="Z23" s="107">
        <f t="shared" si="4"/>
        <v>0</v>
      </c>
    </row>
    <row r="24" spans="1:26" s="30" customFormat="1" ht="15.75">
      <c r="A24" s="17">
        <f t="shared" si="5"/>
        <v>11</v>
      </c>
      <c r="B24" s="25"/>
      <c r="C24" s="33"/>
      <c r="D24" s="101"/>
      <c r="E24" s="101"/>
      <c r="F24" s="25" t="str">
        <f aca="true" t="shared" si="8" ref="F24:F33">IF(L24="","HW/CW","Steam")</f>
        <v>HW/CW</v>
      </c>
      <c r="G24" s="44" t="s">
        <v>36</v>
      </c>
      <c r="H24" s="25" t="s">
        <v>77</v>
      </c>
      <c r="I24" s="25"/>
      <c r="J24" s="48">
        <v>5</v>
      </c>
      <c r="K24" s="109">
        <f>IF(L24="",I24/SQRT(J24),"")</f>
        <v>0</v>
      </c>
      <c r="L24" s="25"/>
      <c r="M24" s="109">
        <f t="shared" si="1"/>
      </c>
      <c r="N24" s="43"/>
      <c r="O24" s="43" t="e">
        <f aca="true" t="shared" si="9" ref="O24:O33">IF(D24="?",N24,N24*(1/(SQRT(1+((1.5*((1-((E24^2)/(D24^2)))^2))/890)*((N24/(E24^2))^2)))))</f>
        <v>#DIV/0!</v>
      </c>
      <c r="P24" s="108" t="e">
        <f aca="true" t="shared" si="10" ref="P24:P33">IF(L24="",(I24/O24)^2,((-(9*L24+132.3))+(SQRT((81*L24^2)+(2381.4*L24)+(17503.29)-(36*(I24/O24)^2))))/(-18))</f>
        <v>#DIV/0!</v>
      </c>
      <c r="Q24" s="25" t="s">
        <v>37</v>
      </c>
      <c r="R24" s="48"/>
      <c r="S24" s="49"/>
      <c r="T24" s="43"/>
      <c r="U24" s="25"/>
      <c r="V24" s="25"/>
      <c r="W24" s="25"/>
      <c r="X24" s="26"/>
      <c r="Y24" s="105">
        <f t="shared" si="6"/>
        <v>0</v>
      </c>
      <c r="Z24" s="106">
        <f t="shared" si="4"/>
        <v>0</v>
      </c>
    </row>
    <row r="25" spans="1:26" s="30" customFormat="1" ht="15.75">
      <c r="A25" s="17">
        <f t="shared" si="5"/>
        <v>12</v>
      </c>
      <c r="B25" s="25"/>
      <c r="C25" s="33"/>
      <c r="D25" s="101"/>
      <c r="E25" s="101"/>
      <c r="F25" s="44" t="str">
        <f t="shared" si="8"/>
        <v>HW/CW</v>
      </c>
      <c r="G25" s="44" t="s">
        <v>36</v>
      </c>
      <c r="H25" s="25" t="s">
        <v>77</v>
      </c>
      <c r="I25" s="44"/>
      <c r="J25" s="48">
        <v>5</v>
      </c>
      <c r="K25" s="109">
        <f aca="true" t="shared" si="11" ref="K25:K33">IF(L25="",I25/SQRT(J25),"")</f>
        <v>0</v>
      </c>
      <c r="L25" s="44"/>
      <c r="M25" s="109">
        <f t="shared" si="1"/>
      </c>
      <c r="N25" s="87"/>
      <c r="O25" s="87" t="e">
        <f t="shared" si="9"/>
        <v>#DIV/0!</v>
      </c>
      <c r="P25" s="108" t="e">
        <f t="shared" si="10"/>
        <v>#DIV/0!</v>
      </c>
      <c r="Q25" s="44" t="s">
        <v>37</v>
      </c>
      <c r="R25" s="48"/>
      <c r="S25" s="49"/>
      <c r="T25" s="43"/>
      <c r="U25" s="44"/>
      <c r="V25" s="44"/>
      <c r="W25" s="44"/>
      <c r="X25" s="46"/>
      <c r="Y25" s="105">
        <f t="shared" si="6"/>
        <v>0</v>
      </c>
      <c r="Z25" s="106">
        <f t="shared" si="4"/>
        <v>0</v>
      </c>
    </row>
    <row r="26" spans="1:26" s="30" customFormat="1" ht="15.75">
      <c r="A26" s="17">
        <f t="shared" si="5"/>
        <v>13</v>
      </c>
      <c r="B26" s="25"/>
      <c r="C26" s="33"/>
      <c r="D26" s="101"/>
      <c r="E26" s="101"/>
      <c r="F26" s="44" t="str">
        <f t="shared" si="8"/>
        <v>HW/CW</v>
      </c>
      <c r="G26" s="44" t="s">
        <v>36</v>
      </c>
      <c r="H26" s="25" t="s">
        <v>77</v>
      </c>
      <c r="I26" s="44"/>
      <c r="J26" s="48">
        <v>5</v>
      </c>
      <c r="K26" s="109">
        <f t="shared" si="11"/>
        <v>0</v>
      </c>
      <c r="L26" s="44"/>
      <c r="M26" s="109">
        <f t="shared" si="1"/>
      </c>
      <c r="N26" s="87"/>
      <c r="O26" s="87" t="e">
        <f t="shared" si="9"/>
        <v>#DIV/0!</v>
      </c>
      <c r="P26" s="108" t="e">
        <f t="shared" si="10"/>
        <v>#DIV/0!</v>
      </c>
      <c r="Q26" s="44" t="s">
        <v>37</v>
      </c>
      <c r="R26" s="48"/>
      <c r="S26" s="49"/>
      <c r="T26" s="43"/>
      <c r="U26" s="44"/>
      <c r="V26" s="44"/>
      <c r="W26" s="44"/>
      <c r="X26" s="46"/>
      <c r="Y26" s="105">
        <f t="shared" si="6"/>
        <v>0</v>
      </c>
      <c r="Z26" s="106">
        <f t="shared" si="4"/>
        <v>0</v>
      </c>
    </row>
    <row r="27" spans="1:26" s="30" customFormat="1" ht="15.75">
      <c r="A27" s="17">
        <f t="shared" si="5"/>
        <v>14</v>
      </c>
      <c r="B27" s="25"/>
      <c r="C27" s="45"/>
      <c r="D27" s="101"/>
      <c r="E27" s="101"/>
      <c r="F27" s="44" t="str">
        <f t="shared" si="8"/>
        <v>HW/CW</v>
      </c>
      <c r="G27" s="44" t="s">
        <v>36</v>
      </c>
      <c r="H27" s="25" t="s">
        <v>77</v>
      </c>
      <c r="I27" s="44"/>
      <c r="J27" s="48">
        <v>5</v>
      </c>
      <c r="K27" s="109">
        <f t="shared" si="11"/>
        <v>0</v>
      </c>
      <c r="L27" s="44"/>
      <c r="M27" s="109">
        <f t="shared" si="1"/>
      </c>
      <c r="N27" s="87"/>
      <c r="O27" s="87" t="e">
        <f t="shared" si="9"/>
        <v>#DIV/0!</v>
      </c>
      <c r="P27" s="108" t="e">
        <f t="shared" si="10"/>
        <v>#DIV/0!</v>
      </c>
      <c r="Q27" s="44" t="s">
        <v>37</v>
      </c>
      <c r="R27" s="48"/>
      <c r="S27" s="49"/>
      <c r="T27" s="43"/>
      <c r="U27" s="44"/>
      <c r="V27" s="44"/>
      <c r="W27" s="44"/>
      <c r="X27" s="46"/>
      <c r="Y27" s="105">
        <f t="shared" si="6"/>
        <v>0</v>
      </c>
      <c r="Z27" s="106">
        <f t="shared" si="4"/>
        <v>0</v>
      </c>
    </row>
    <row r="28" spans="1:26" s="30" customFormat="1" ht="15.75">
      <c r="A28" s="17">
        <f t="shared" si="5"/>
        <v>15</v>
      </c>
      <c r="B28" s="25"/>
      <c r="C28" s="45"/>
      <c r="D28" s="101"/>
      <c r="E28" s="101"/>
      <c r="F28" s="44" t="str">
        <f t="shared" si="8"/>
        <v>HW/CW</v>
      </c>
      <c r="G28" s="44" t="s">
        <v>36</v>
      </c>
      <c r="H28" s="25" t="s">
        <v>77</v>
      </c>
      <c r="I28" s="44"/>
      <c r="J28" s="48">
        <v>5</v>
      </c>
      <c r="K28" s="109">
        <f t="shared" si="11"/>
        <v>0</v>
      </c>
      <c r="L28" s="44"/>
      <c r="M28" s="109">
        <f t="shared" si="1"/>
      </c>
      <c r="N28" s="87"/>
      <c r="O28" s="87" t="e">
        <f t="shared" si="9"/>
        <v>#DIV/0!</v>
      </c>
      <c r="P28" s="108" t="e">
        <f t="shared" si="10"/>
        <v>#DIV/0!</v>
      </c>
      <c r="Q28" s="44" t="s">
        <v>37</v>
      </c>
      <c r="R28" s="48"/>
      <c r="S28" s="49"/>
      <c r="T28" s="43"/>
      <c r="U28" s="44"/>
      <c r="V28" s="44"/>
      <c r="W28" s="44"/>
      <c r="X28" s="46"/>
      <c r="Y28" s="105">
        <f t="shared" si="6"/>
        <v>0</v>
      </c>
      <c r="Z28" s="106">
        <f t="shared" si="4"/>
        <v>0</v>
      </c>
    </row>
    <row r="29" spans="1:26" s="30" customFormat="1" ht="15.75">
      <c r="A29" s="17">
        <f t="shared" si="5"/>
        <v>16</v>
      </c>
      <c r="B29" s="25"/>
      <c r="C29" s="45"/>
      <c r="D29" s="101"/>
      <c r="E29" s="101"/>
      <c r="F29" s="44" t="str">
        <f t="shared" si="8"/>
        <v>HW/CW</v>
      </c>
      <c r="G29" s="44" t="s">
        <v>36</v>
      </c>
      <c r="H29" s="25" t="s">
        <v>77</v>
      </c>
      <c r="I29" s="44"/>
      <c r="J29" s="48">
        <v>5</v>
      </c>
      <c r="K29" s="109">
        <f t="shared" si="11"/>
        <v>0</v>
      </c>
      <c r="L29" s="44"/>
      <c r="M29" s="109">
        <f t="shared" si="1"/>
      </c>
      <c r="N29" s="87"/>
      <c r="O29" s="87" t="e">
        <f t="shared" si="9"/>
        <v>#DIV/0!</v>
      </c>
      <c r="P29" s="108" t="e">
        <f t="shared" si="10"/>
        <v>#DIV/0!</v>
      </c>
      <c r="Q29" s="44" t="s">
        <v>37</v>
      </c>
      <c r="R29" s="48"/>
      <c r="S29" s="49"/>
      <c r="T29" s="43"/>
      <c r="U29" s="44"/>
      <c r="V29" s="44"/>
      <c r="W29" s="44"/>
      <c r="X29" s="46"/>
      <c r="Y29" s="105">
        <f t="shared" si="6"/>
        <v>0</v>
      </c>
      <c r="Z29" s="106">
        <f t="shared" si="4"/>
        <v>0</v>
      </c>
    </row>
    <row r="30" spans="1:26" s="30" customFormat="1" ht="15.75">
      <c r="A30" s="17">
        <f t="shared" si="5"/>
        <v>17</v>
      </c>
      <c r="B30" s="25"/>
      <c r="C30" s="45"/>
      <c r="D30" s="101"/>
      <c r="E30" s="101"/>
      <c r="F30" s="44" t="str">
        <f t="shared" si="8"/>
        <v>HW/CW</v>
      </c>
      <c r="G30" s="44" t="s">
        <v>36</v>
      </c>
      <c r="H30" s="25" t="s">
        <v>77</v>
      </c>
      <c r="I30" s="44"/>
      <c r="J30" s="48">
        <v>5</v>
      </c>
      <c r="K30" s="109">
        <f t="shared" si="11"/>
        <v>0</v>
      </c>
      <c r="L30" s="44"/>
      <c r="M30" s="109">
        <f t="shared" si="1"/>
      </c>
      <c r="N30" s="87"/>
      <c r="O30" s="87" t="e">
        <f t="shared" si="9"/>
        <v>#DIV/0!</v>
      </c>
      <c r="P30" s="108" t="e">
        <f t="shared" si="10"/>
        <v>#DIV/0!</v>
      </c>
      <c r="Q30" s="44" t="s">
        <v>37</v>
      </c>
      <c r="R30" s="48"/>
      <c r="S30" s="49"/>
      <c r="T30" s="43"/>
      <c r="U30" s="44"/>
      <c r="V30" s="44"/>
      <c r="W30" s="44"/>
      <c r="X30" s="46"/>
      <c r="Y30" s="105">
        <f t="shared" si="6"/>
        <v>0</v>
      </c>
      <c r="Z30" s="106">
        <f t="shared" si="4"/>
        <v>0</v>
      </c>
    </row>
    <row r="31" spans="1:26" s="30" customFormat="1" ht="15.75">
      <c r="A31" s="17">
        <f t="shared" si="5"/>
        <v>18</v>
      </c>
      <c r="B31" s="25"/>
      <c r="C31" s="45"/>
      <c r="D31" s="101"/>
      <c r="E31" s="101"/>
      <c r="F31" s="44" t="str">
        <f t="shared" si="8"/>
        <v>HW/CW</v>
      </c>
      <c r="G31" s="44" t="s">
        <v>36</v>
      </c>
      <c r="H31" s="25" t="s">
        <v>77</v>
      </c>
      <c r="I31" s="44"/>
      <c r="J31" s="48">
        <v>5</v>
      </c>
      <c r="K31" s="109">
        <f t="shared" si="11"/>
        <v>0</v>
      </c>
      <c r="L31" s="44"/>
      <c r="M31" s="109">
        <f t="shared" si="1"/>
      </c>
      <c r="N31" s="87"/>
      <c r="O31" s="87" t="e">
        <f t="shared" si="9"/>
        <v>#DIV/0!</v>
      </c>
      <c r="P31" s="108" t="e">
        <f t="shared" si="10"/>
        <v>#DIV/0!</v>
      </c>
      <c r="Q31" s="44" t="s">
        <v>37</v>
      </c>
      <c r="R31" s="48"/>
      <c r="S31" s="49"/>
      <c r="T31" s="43"/>
      <c r="U31" s="44"/>
      <c r="V31" s="44"/>
      <c r="W31" s="44"/>
      <c r="X31" s="46"/>
      <c r="Y31" s="105">
        <f t="shared" si="6"/>
        <v>0</v>
      </c>
      <c r="Z31" s="106">
        <f t="shared" si="4"/>
        <v>0</v>
      </c>
    </row>
    <row r="32" spans="1:26" s="30" customFormat="1" ht="15.75">
      <c r="A32" s="17">
        <f t="shared" si="5"/>
        <v>19</v>
      </c>
      <c r="B32" s="25"/>
      <c r="C32" s="33"/>
      <c r="D32" s="101"/>
      <c r="E32" s="101"/>
      <c r="F32" s="25" t="str">
        <f t="shared" si="8"/>
        <v>HW/CW</v>
      </c>
      <c r="G32" s="44" t="s">
        <v>36</v>
      </c>
      <c r="H32" s="25" t="s">
        <v>77</v>
      </c>
      <c r="I32" s="25"/>
      <c r="J32" s="48">
        <v>5</v>
      </c>
      <c r="K32" s="109">
        <f t="shared" si="11"/>
        <v>0</v>
      </c>
      <c r="L32" s="25"/>
      <c r="M32" s="109">
        <f t="shared" si="1"/>
      </c>
      <c r="N32" s="43"/>
      <c r="O32" s="43" t="e">
        <f t="shared" si="9"/>
        <v>#DIV/0!</v>
      </c>
      <c r="P32" s="108" t="e">
        <f t="shared" si="10"/>
        <v>#DIV/0!</v>
      </c>
      <c r="Q32" s="25" t="s">
        <v>37</v>
      </c>
      <c r="R32" s="48"/>
      <c r="S32" s="49"/>
      <c r="T32" s="43"/>
      <c r="U32" s="25"/>
      <c r="V32" s="25"/>
      <c r="W32" s="25"/>
      <c r="X32" s="26"/>
      <c r="Y32" s="105">
        <f t="shared" si="6"/>
        <v>0</v>
      </c>
      <c r="Z32" s="106">
        <f t="shared" si="4"/>
        <v>0</v>
      </c>
    </row>
    <row r="33" spans="1:26" s="30" customFormat="1" ht="15.75">
      <c r="A33" s="17">
        <f t="shared" si="5"/>
        <v>20</v>
      </c>
      <c r="B33" s="25"/>
      <c r="C33" s="33"/>
      <c r="D33" s="101"/>
      <c r="E33" s="101"/>
      <c r="F33" s="25" t="str">
        <f t="shared" si="8"/>
        <v>HW/CW</v>
      </c>
      <c r="G33" s="25" t="s">
        <v>36</v>
      </c>
      <c r="H33" s="25" t="s">
        <v>77</v>
      </c>
      <c r="I33" s="25"/>
      <c r="J33" s="48">
        <v>5</v>
      </c>
      <c r="K33" s="109">
        <f t="shared" si="11"/>
        <v>0</v>
      </c>
      <c r="L33" s="25"/>
      <c r="M33" s="109">
        <f t="shared" si="1"/>
      </c>
      <c r="N33" s="43"/>
      <c r="O33" s="43" t="e">
        <f t="shared" si="9"/>
        <v>#DIV/0!</v>
      </c>
      <c r="P33" s="108" t="e">
        <f t="shared" si="10"/>
        <v>#DIV/0!</v>
      </c>
      <c r="Q33" s="25" t="s">
        <v>37</v>
      </c>
      <c r="R33" s="48"/>
      <c r="S33" s="49"/>
      <c r="T33" s="43"/>
      <c r="U33" s="25"/>
      <c r="V33" s="25"/>
      <c r="W33" s="25"/>
      <c r="X33" s="26"/>
      <c r="Y33" s="105">
        <f t="shared" si="6"/>
        <v>0</v>
      </c>
      <c r="Z33" s="106">
        <f t="shared" si="4"/>
        <v>0</v>
      </c>
    </row>
    <row r="34" spans="1:26" s="30" customFormat="1" ht="15.75">
      <c r="A34" s="17"/>
      <c r="C34" s="50"/>
      <c r="D34" s="51"/>
      <c r="E34" s="51"/>
      <c r="J34" s="59"/>
      <c r="K34" s="59"/>
      <c r="M34" s="52"/>
      <c r="N34" s="53"/>
      <c r="O34" s="59"/>
      <c r="P34" s="54"/>
      <c r="R34" s="53"/>
      <c r="S34" s="60"/>
      <c r="X34" s="52"/>
      <c r="Y34" s="102"/>
      <c r="Z34" s="103"/>
    </row>
    <row r="35" spans="2:25" s="6" customFormat="1" ht="15.75">
      <c r="B35" s="27" t="s">
        <v>108</v>
      </c>
      <c r="C35" s="98"/>
      <c r="D35" s="27"/>
      <c r="E35" s="27"/>
      <c r="F35" s="28"/>
      <c r="G35" s="98"/>
      <c r="H35" s="99"/>
      <c r="I35" s="27"/>
      <c r="J35" s="27"/>
      <c r="K35" s="99"/>
      <c r="L35" s="27"/>
      <c r="M35" s="100"/>
      <c r="N35" s="27"/>
      <c r="O35" s="100"/>
      <c r="P35" s="100"/>
      <c r="Q35" s="27"/>
      <c r="R35" s="27"/>
      <c r="S35" s="27"/>
      <c r="T35" s="27"/>
      <c r="U35" s="27"/>
      <c r="V35" s="27"/>
      <c r="W35" s="35"/>
      <c r="X35" s="35"/>
      <c r="Y35" s="47"/>
    </row>
    <row r="36" spans="2:25" s="6" customFormat="1" ht="18">
      <c r="B36" s="36" t="s">
        <v>38</v>
      </c>
      <c r="C36" s="98"/>
      <c r="D36" s="27"/>
      <c r="E36" s="27"/>
      <c r="F36" s="28"/>
      <c r="G36" s="98"/>
      <c r="H36" s="99"/>
      <c r="I36" s="27"/>
      <c r="J36" s="27"/>
      <c r="K36" s="99"/>
      <c r="L36" s="27"/>
      <c r="M36" s="100"/>
      <c r="N36" s="27"/>
      <c r="O36" s="100"/>
      <c r="P36" s="100"/>
      <c r="Q36" s="27"/>
      <c r="R36" s="27"/>
      <c r="S36" s="27"/>
      <c r="T36" s="27"/>
      <c r="U36" s="27"/>
      <c r="V36" s="27"/>
      <c r="W36" s="27"/>
      <c r="X36" s="27"/>
      <c r="Y36" s="27"/>
    </row>
    <row r="37" spans="2:22" s="5" customFormat="1" ht="15.75">
      <c r="B37" s="6" t="s">
        <v>39</v>
      </c>
      <c r="D37" s="29"/>
      <c r="E37" s="110"/>
      <c r="G37" s="3"/>
      <c r="V37" s="29"/>
    </row>
    <row r="38" spans="2:22" s="5" customFormat="1" ht="18" customHeight="1">
      <c r="B38" s="5" t="s">
        <v>44</v>
      </c>
      <c r="D38" s="29"/>
      <c r="E38" s="110"/>
      <c r="G38" s="3"/>
      <c r="V38" s="29"/>
    </row>
    <row r="39" spans="2:22" s="5" customFormat="1" ht="18" customHeight="1">
      <c r="B39" s="5" t="s">
        <v>53</v>
      </c>
      <c r="D39" s="29"/>
      <c r="E39" s="110"/>
      <c r="V39" s="29"/>
    </row>
    <row r="40" spans="2:8" s="5" customFormat="1" ht="18" customHeight="1">
      <c r="B40" s="5" t="s">
        <v>54</v>
      </c>
      <c r="D40" s="29"/>
      <c r="E40" s="38"/>
      <c r="F40" s="31"/>
      <c r="H40" s="3"/>
    </row>
    <row r="41" spans="2:8" s="5" customFormat="1" ht="18" customHeight="1">
      <c r="B41" s="5" t="s">
        <v>69</v>
      </c>
      <c r="D41" s="29"/>
      <c r="E41" s="111"/>
      <c r="F41" s="30"/>
      <c r="G41" s="31"/>
      <c r="H41" s="3"/>
    </row>
    <row r="42" spans="2:8" s="5" customFormat="1" ht="18" customHeight="1">
      <c r="B42" s="5" t="s">
        <v>81</v>
      </c>
      <c r="D42" s="29"/>
      <c r="E42" s="111"/>
      <c r="F42" s="30"/>
      <c r="G42" s="31"/>
      <c r="H42" s="3"/>
    </row>
    <row r="43" spans="2:8" s="5" customFormat="1" ht="18" customHeight="1">
      <c r="B43" s="5" t="s">
        <v>45</v>
      </c>
      <c r="D43" s="29"/>
      <c r="E43" s="3"/>
      <c r="F43" s="30"/>
      <c r="G43" s="31"/>
      <c r="H43" s="3"/>
    </row>
    <row r="44" spans="2:8" s="5" customFormat="1" ht="18" customHeight="1">
      <c r="B44" s="5" t="s">
        <v>52</v>
      </c>
      <c r="D44" s="29"/>
      <c r="E44" s="111"/>
      <c r="F44" s="30"/>
      <c r="G44" s="31"/>
      <c r="H44" s="3"/>
    </row>
    <row r="45" spans="2:8" s="5" customFormat="1" ht="18" customHeight="1">
      <c r="B45" s="5" t="s">
        <v>82</v>
      </c>
      <c r="D45" s="29"/>
      <c r="E45" s="111"/>
      <c r="F45" s="30"/>
      <c r="G45" s="31"/>
      <c r="H45" s="3"/>
    </row>
    <row r="46" spans="2:8" s="5" customFormat="1" ht="18" customHeight="1">
      <c r="B46" s="5" t="s">
        <v>83</v>
      </c>
      <c r="D46" s="29"/>
      <c r="E46" s="112"/>
      <c r="F46" s="30"/>
      <c r="G46" s="31"/>
      <c r="H46" s="3"/>
    </row>
    <row r="47" spans="2:5" s="5" customFormat="1" ht="18" customHeight="1">
      <c r="B47" s="5" t="s">
        <v>43</v>
      </c>
      <c r="D47" s="29"/>
      <c r="E47" s="110"/>
    </row>
    <row r="48" spans="2:4" s="5" customFormat="1" ht="18" customHeight="1">
      <c r="B48" s="5" t="s">
        <v>40</v>
      </c>
      <c r="D48" s="29"/>
    </row>
    <row r="49" spans="2:22" s="5" customFormat="1" ht="18" customHeight="1">
      <c r="B49" s="5" t="s">
        <v>84</v>
      </c>
      <c r="D49" s="29"/>
      <c r="V49" s="29"/>
    </row>
    <row r="50" spans="2:22" s="5" customFormat="1" ht="18" customHeight="1">
      <c r="B50" s="5" t="s">
        <v>85</v>
      </c>
      <c r="D50" s="29"/>
      <c r="V50" s="29"/>
    </row>
    <row r="51" spans="2:22" s="5" customFormat="1" ht="18" customHeight="1">
      <c r="B51" s="5" t="s">
        <v>41</v>
      </c>
      <c r="D51" s="29"/>
      <c r="E51" s="110"/>
      <c r="V51" s="29"/>
    </row>
    <row r="52" spans="2:22" s="5" customFormat="1" ht="18" customHeight="1">
      <c r="B52" s="5" t="s">
        <v>86</v>
      </c>
      <c r="D52" s="29"/>
      <c r="E52" s="110"/>
      <c r="V52" s="29"/>
    </row>
    <row r="53" spans="2:22" s="5" customFormat="1" ht="18" customHeight="1">
      <c r="B53" s="5" t="s">
        <v>55</v>
      </c>
      <c r="D53" s="29"/>
      <c r="E53" s="110"/>
      <c r="V53" s="29"/>
    </row>
    <row r="54" spans="2:22" s="5" customFormat="1" ht="18" customHeight="1">
      <c r="B54" s="5" t="s">
        <v>87</v>
      </c>
      <c r="D54" s="29"/>
      <c r="E54" s="110"/>
      <c r="V54" s="29"/>
    </row>
    <row r="55" spans="2:5" s="5" customFormat="1" ht="18" customHeight="1">
      <c r="B55" s="5" t="s">
        <v>88</v>
      </c>
      <c r="D55" s="29"/>
      <c r="E55" s="110"/>
    </row>
    <row r="56" spans="2:5" s="5" customFormat="1" ht="18" customHeight="1">
      <c r="B56" s="5" t="s">
        <v>89</v>
      </c>
      <c r="D56" s="29"/>
      <c r="E56" s="110"/>
    </row>
    <row r="57" spans="2:5" s="5" customFormat="1" ht="18" customHeight="1">
      <c r="B57" s="5" t="s">
        <v>90</v>
      </c>
      <c r="D57" s="29"/>
      <c r="E57" s="110"/>
    </row>
    <row r="58" spans="2:5" s="5" customFormat="1" ht="18" customHeight="1">
      <c r="B58" s="5" t="s">
        <v>91</v>
      </c>
      <c r="D58" s="29"/>
      <c r="E58" s="110"/>
    </row>
    <row r="59" spans="2:22" s="5" customFormat="1" ht="18" customHeight="1">
      <c r="B59" s="104" t="s">
        <v>76</v>
      </c>
      <c r="D59" s="29"/>
      <c r="E59" s="110"/>
      <c r="V59" s="29"/>
    </row>
    <row r="60" spans="2:5" s="5" customFormat="1" ht="18" customHeight="1">
      <c r="B60" s="5" t="s">
        <v>92</v>
      </c>
      <c r="D60" s="29"/>
      <c r="E60" s="110"/>
    </row>
    <row r="61" spans="2:22" s="5" customFormat="1" ht="18" customHeight="1">
      <c r="B61" s="5" t="s">
        <v>93</v>
      </c>
      <c r="D61" s="29"/>
      <c r="E61" s="110"/>
      <c r="V61" s="29"/>
    </row>
    <row r="62" spans="2:5" s="5" customFormat="1" ht="18" customHeight="1">
      <c r="B62" s="5" t="s">
        <v>94</v>
      </c>
      <c r="D62" s="29"/>
      <c r="E62" s="110"/>
    </row>
    <row r="63" spans="2:22" s="5" customFormat="1" ht="18" customHeight="1">
      <c r="B63" s="5" t="s">
        <v>95</v>
      </c>
      <c r="D63" s="29"/>
      <c r="E63" s="110"/>
      <c r="V63" s="29"/>
    </row>
    <row r="64" spans="2:22" s="5" customFormat="1" ht="18" customHeight="1">
      <c r="B64" s="5" t="s">
        <v>96</v>
      </c>
      <c r="D64" s="29"/>
      <c r="E64" s="110"/>
      <c r="V64" s="29"/>
    </row>
    <row r="65" spans="2:22" s="5" customFormat="1" ht="18" customHeight="1">
      <c r="B65" s="5" t="s">
        <v>97</v>
      </c>
      <c r="D65" s="29"/>
      <c r="E65" s="110"/>
      <c r="V65" s="29"/>
    </row>
    <row r="66" spans="2:5" s="5" customFormat="1" ht="18" customHeight="1">
      <c r="B66" s="5" t="s">
        <v>98</v>
      </c>
      <c r="D66" s="29"/>
      <c r="E66" s="110"/>
    </row>
    <row r="67" spans="2:5" s="5" customFormat="1" ht="18" customHeight="1">
      <c r="B67" s="5" t="s">
        <v>99</v>
      </c>
      <c r="D67" s="29"/>
      <c r="E67" s="110"/>
    </row>
    <row r="68" spans="2:5" s="5" customFormat="1" ht="18" customHeight="1">
      <c r="B68" s="5" t="s">
        <v>100</v>
      </c>
      <c r="D68" s="29"/>
      <c r="E68" s="110"/>
    </row>
    <row r="69" spans="2:8" s="5" customFormat="1" ht="18" customHeight="1">
      <c r="B69" s="5" t="s">
        <v>48</v>
      </c>
      <c r="D69" s="29"/>
      <c r="E69" s="111"/>
      <c r="F69" s="30"/>
      <c r="G69" s="31"/>
      <c r="H69" s="3"/>
    </row>
    <row r="70" spans="2:5" s="5" customFormat="1" ht="18" customHeight="1">
      <c r="B70" s="5" t="s">
        <v>101</v>
      </c>
      <c r="D70" s="29"/>
      <c r="E70" s="110"/>
    </row>
    <row r="71" spans="2:22" s="5" customFormat="1" ht="18" customHeight="1">
      <c r="B71" s="5" t="s">
        <v>102</v>
      </c>
      <c r="D71" s="29"/>
      <c r="E71" s="110"/>
      <c r="V71" s="29"/>
    </row>
    <row r="72" spans="2:22" s="5" customFormat="1" ht="18" customHeight="1">
      <c r="B72" s="5" t="s">
        <v>103</v>
      </c>
      <c r="D72" s="29"/>
      <c r="E72" s="110"/>
      <c r="V72" s="29"/>
    </row>
    <row r="73" spans="2:5" s="5" customFormat="1" ht="18" customHeight="1">
      <c r="B73" s="5" t="s">
        <v>104</v>
      </c>
      <c r="D73" s="29"/>
      <c r="E73" s="110"/>
    </row>
    <row r="74" spans="1:26" ht="15">
      <c r="A74" s="5"/>
      <c r="B74" s="5" t="s">
        <v>105</v>
      </c>
      <c r="C74" s="5"/>
      <c r="D74" s="29"/>
      <c r="E74" s="110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3"/>
      <c r="W74" s="3"/>
      <c r="X74" s="3"/>
      <c r="Y74" s="3"/>
      <c r="Z74" s="3"/>
    </row>
    <row r="75" spans="1:21" ht="15">
      <c r="A75" s="5"/>
      <c r="B75" s="5" t="s">
        <v>106</v>
      </c>
      <c r="C75" s="5"/>
      <c r="D75" s="29"/>
      <c r="E75" s="110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>
      <c r="A76" s="5"/>
      <c r="B76" s="5" t="s">
        <v>42</v>
      </c>
      <c r="C76" s="5"/>
      <c r="D76" s="29"/>
      <c r="E76" s="110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3"/>
    </row>
    <row r="77" spans="1:21" ht="15">
      <c r="A77" s="5"/>
      <c r="B77" s="5" t="s">
        <v>73</v>
      </c>
      <c r="C77" s="5"/>
      <c r="D77" s="29"/>
      <c r="E77" s="110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3"/>
    </row>
    <row r="78" spans="2:6" ht="15">
      <c r="B78" s="5" t="s">
        <v>107</v>
      </c>
      <c r="C78" s="3"/>
      <c r="D78" s="113"/>
      <c r="E78" s="111"/>
      <c r="F78" s="3"/>
    </row>
  </sheetData>
  <printOptions gridLines="1" horizontalCentered="1" verticalCentered="1"/>
  <pageMargins left="0.25" right="0.25" top="0.25" bottom="0.25" header="0" footer="0"/>
  <pageSetup fitToHeight="1" fitToWidth="1" horizontalDpi="600" verticalDpi="600" orientation="landscape" scale="46" r:id="rId3"/>
  <headerFooter alignWithMargins="0">
    <oddHeader xml:space="preserve">&amp;R  </oddHeader>
    <oddFooter>&amp;L
Form V5
</oddFooter>
  </headerFooter>
  <legacyDrawing r:id="rId2"/>
  <oleObjects>
    <oleObject progId="Document" shapeId="2069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</dc:creator>
  <cp:keywords/>
  <dc:description>CQF V5, 11/13/2002</dc:description>
  <cp:lastModifiedBy>Meister</cp:lastModifiedBy>
  <cp:lastPrinted>2002-06-25T15:58:28Z</cp:lastPrinted>
  <dcterms:created xsi:type="dcterms:W3CDTF">1997-09-24T22:55:55Z</dcterms:created>
  <dcterms:modified xsi:type="dcterms:W3CDTF">2002-11-13T16:35:25Z</dcterms:modified>
  <cp:category/>
  <cp:version/>
  <cp:contentType/>
  <cp:contentStatus/>
</cp:coreProperties>
</file>